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_rubanova\Documents\Паспорта поселений\Паспорт 2017\Письма по паспорту района\Письма от исполнителей\Отдел строительства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5251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I20" i="1"/>
  <c r="H20" i="1"/>
  <c r="F20" i="1"/>
  <c r="E20" i="1"/>
  <c r="G15" i="1"/>
  <c r="G25" i="1" s="1"/>
  <c r="F15" i="1"/>
  <c r="E15" i="1"/>
  <c r="E25" i="1" s="1"/>
  <c r="I12" i="1"/>
  <c r="H12" i="1"/>
  <c r="G12" i="1"/>
  <c r="F12" i="1"/>
  <c r="E12" i="1"/>
  <c r="I8" i="1"/>
  <c r="I25" i="1" s="1"/>
  <c r="H8" i="1"/>
  <c r="H25" i="1" s="1"/>
  <c r="F8" i="1"/>
  <c r="F25" i="1" s="1"/>
  <c r="E8" i="1"/>
</calcChain>
</file>

<file path=xl/sharedStrings.xml><?xml version="1.0" encoding="utf-8"?>
<sst xmlns="http://schemas.openxmlformats.org/spreadsheetml/2006/main" count="62" uniqueCount="54">
  <si>
    <r>
      <rPr>
        <b/>
        <sz val="14"/>
        <color rgb="FF00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Times New Roman"/>
        <family val="1"/>
        <charset val="204"/>
      </rPr>
      <t xml:space="preserve">  Приложение №4
</t>
    </r>
    <r>
      <rPr>
        <b/>
        <sz val="14"/>
        <color rgb="FF000000"/>
        <rFont val="Times New Roman"/>
        <family val="1"/>
        <charset val="204"/>
      </rPr>
      <t>Информация 
о строительстве, капитальном ремонте, реконструкции и техническом перевооружении наиболее значимых муниципальных объектов в 2017 году
 (в том числе коммерческие инвестиционные проекты  стоимостью свыше 20 млн. рублей)
Администрации Белокалитвинского района  Ростовской области</t>
    </r>
  </si>
  <si>
    <t>(наименование муниципального образования)</t>
  </si>
  <si>
    <t>млн. рублей</t>
  </si>
  <si>
    <t>№ п/п</t>
  </si>
  <si>
    <t>Наименование 
объекта</t>
  </si>
  <si>
    <t>Полное наименование населенного пункта, наименование поселения для муниципальных районов</t>
  </si>
  <si>
    <t>Наличие ПСД и экспертизы</t>
  </si>
  <si>
    <t>Сметная стоимость</t>
  </si>
  <si>
    <t>Бюджетные источники всего:</t>
  </si>
  <si>
    <t>в том числе</t>
  </si>
  <si>
    <t>Частные инвестиции</t>
  </si>
  <si>
    <t>Плановая дата ввода объекта в эксплуатацию</t>
  </si>
  <si>
    <t>Федеральный бюджет</t>
  </si>
  <si>
    <t>Областной бюджет</t>
  </si>
  <si>
    <t>Местный бюджет</t>
  </si>
  <si>
    <t>Реконструкция сетей водоснабжения 
пос. Коксовый Коксовского сельского поселения Белокалитвинского района Ростовской области</t>
  </si>
  <si>
    <t>п. Коксовый, Коксовское сельское поселение</t>
  </si>
  <si>
    <t>61-1-5-0579-13 от 11.07.2013</t>
  </si>
  <si>
    <t>Реконструкция трех канализационных коллекторов в г. Белая Калитва Белокалитвинского района</t>
  </si>
  <si>
    <t>г. Белая Калитва Белокалитвинское городское поселение</t>
  </si>
  <si>
    <t>госэкспертиза ПСД 61-1-5-0292-14 от 04.07.2014 госэкспернтиза на достоверность 2-6-1-0272-14 от 04.07.02014</t>
  </si>
  <si>
    <t>итого</t>
  </si>
  <si>
    <t>«Капитальный ремонт автомобильной дороги    по ул. Заводской в г. Белая Калитва (обустройство тротуара на участке №3  от ул. Совхозная до Белокалитвинской базы общественного питания по ул. Заводская д. 8)»</t>
  </si>
  <si>
    <t>Белокалитвинское городское поселение</t>
  </si>
  <si>
    <t>госэкспертиза проекта                          № 61-1-1-3-0063-16   достоверность № 3-6-1-0188-16</t>
  </si>
  <si>
    <t>«Капитальный ремонт автомобильной дороги     по ул. Заводской в г. Белая Калитва (на участке от ул. Совхозная д. 50«а» до ул. Платова д. 64 г. Белая Калитва (участок №1, №2)»</t>
  </si>
  <si>
    <t>Итого</t>
  </si>
  <si>
    <t>4.</t>
  </si>
  <si>
    <t>Завершение строительства медсанчасти в пос. Синегорский Белокалитвинского района»</t>
  </si>
  <si>
    <t>пос. Синегорский  Синегорское сельское поселение</t>
  </si>
  <si>
    <t>№61-1-4-0640-13 от 01.08.2013г</t>
  </si>
  <si>
    <t>5.</t>
  </si>
  <si>
    <t>Строительство дошкольной образовательной организации на 220 мест
г. Белая Калитва, мкр.Заречный</t>
  </si>
  <si>
    <t>г. Белая Калитва, Белокалитвинское городское поселение</t>
  </si>
  <si>
    <t>Госэкспертиза                                  №61-1-5-1201-13 от 27.12.2013г; достоверность  № 1-6-1-1121-13     от 27.12.2013г</t>
  </si>
  <si>
    <t>6.</t>
  </si>
  <si>
    <t>Строительство дошкольной образовательной организации на 120 мест     г. Белая Калитва, мкр.Солнечный</t>
  </si>
  <si>
    <t>Госэкспертиза                                      № 61-1-5-1203-13 от 30.12.2013г;    достоверность  № 1-6-1-1200-13 от 30.12.2013г</t>
  </si>
  <si>
    <t>7.</t>
  </si>
  <si>
    <t>Строительство дошкольной образовательной организации на 120 мест Белокалитвинского района , Коксовское с.п.</t>
  </si>
  <si>
    <t>Госэкспертиза                                      № 61-1-5-1209-13 от 30.12.2013г; достоверность № 1-6-1-1215-13    от 30.12.2013г</t>
  </si>
  <si>
    <t>8.</t>
  </si>
  <si>
    <t>Строительство центра культурного развития (г.Белая Калитва, микрорайон «Заречный», ул. Кольцова)</t>
  </si>
  <si>
    <t>госэкспертиза в ФАУ «Главгосэкспертиза России»              № 00 - 1- 4-3134-15 от 28.08.2015г  достоверность № 00-1-6-0923-15    от 28.08.2015 г</t>
  </si>
  <si>
    <t>9.</t>
  </si>
  <si>
    <t>Реконструкция площади в р.п. Шолоховский Белокалитвинского района, Ростовской области</t>
  </si>
  <si>
    <t>п.Шолоховский, ул. Димитрова Белокалитвинского района</t>
  </si>
  <si>
    <t>всего</t>
  </si>
  <si>
    <t>Заместитель глаы Админимтрацуии района по строительству, промышленности, транспорту, связи                                                                   А.В. Должников</t>
  </si>
  <si>
    <t>Жилищно-коммунальное хозяйство</t>
  </si>
  <si>
    <t>Транспорт</t>
  </si>
  <si>
    <t>Здравоохранение</t>
  </si>
  <si>
    <t>Образование</t>
  </si>
  <si>
    <t xml:space="preserve"> Культура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</si>
</sst>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128"/>
    </font>
    <font>
      <sz val="14"/>
      <color rgb="FF000000"/>
      <name val="Times New Roman"/>
      <family val="1"/>
      <charset val="1"/>
    </font>
    <font>
      <sz val="14"/>
      <color rgb="FFFFFF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 vertical="top"/>
    </xf>
    <xf numFmtId="0" fontId="2" fillId="0" borderId="2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164" fontId="1" fillId="0" borderId="3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wrapText="1"/>
    </xf>
    <xf numFmtId="164" fontId="7" fillId="0" borderId="3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0" borderId="2" xfId="0" applyFont="1" applyBorder="1"/>
    <xf numFmtId="164" fontId="1" fillId="0" borderId="2" xfId="0" applyNumberFormat="1" applyFont="1" applyBorder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80" zoomScaleNormal="80" workbookViewId="0">
      <selection activeCell="B22" sqref="B22"/>
    </sheetView>
  </sheetViews>
  <sheetFormatPr defaultRowHeight="15"/>
  <cols>
    <col min="1" max="1" width="6.140625"/>
    <col min="2" max="2" width="40.5703125" customWidth="1"/>
    <col min="3" max="3" width="24.7109375" customWidth="1"/>
    <col min="4" max="4" width="28.5703125" customWidth="1"/>
    <col min="5" max="5" width="14.85546875" customWidth="1"/>
    <col min="6" max="6" width="16.28515625"/>
    <col min="7" max="7" width="18.28515625" customWidth="1"/>
    <col min="8" max="8" width="13.7109375"/>
    <col min="9" max="9" width="11.5703125" customWidth="1"/>
    <col min="10" max="10" width="13.5703125" customWidth="1"/>
    <col min="11" max="11" width="13.140625" customWidth="1"/>
    <col min="12" max="1025" width="8.5703125"/>
  </cols>
  <sheetData>
    <row r="1" spans="1:13" ht="96.7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3" ht="18.75">
      <c r="A2" s="1"/>
      <c r="B2" s="1"/>
      <c r="C2" s="1"/>
      <c r="D2" s="50" t="s">
        <v>1</v>
      </c>
      <c r="E2" s="50"/>
      <c r="F2" s="50"/>
      <c r="G2" s="50"/>
      <c r="H2" s="1"/>
      <c r="I2" s="1"/>
      <c r="J2" s="1"/>
      <c r="K2" s="2" t="s">
        <v>2</v>
      </c>
    </row>
    <row r="3" spans="1:13" ht="17.25" customHeight="1">
      <c r="A3" s="51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/>
      <c r="I3" s="51"/>
      <c r="J3" s="51" t="s">
        <v>10</v>
      </c>
      <c r="K3" s="51" t="s">
        <v>11</v>
      </c>
      <c r="L3" s="4"/>
      <c r="M3" s="4"/>
    </row>
    <row r="4" spans="1:13" ht="97.5" customHeight="1">
      <c r="A4" s="51"/>
      <c r="B4" s="51"/>
      <c r="C4" s="51"/>
      <c r="D4" s="51"/>
      <c r="E4" s="51"/>
      <c r="F4" s="51"/>
      <c r="G4" s="3" t="s">
        <v>12</v>
      </c>
      <c r="H4" s="3" t="s">
        <v>13</v>
      </c>
      <c r="I4" s="3" t="s">
        <v>14</v>
      </c>
      <c r="J4" s="51"/>
      <c r="K4" s="51"/>
      <c r="L4" s="4"/>
      <c r="M4" s="4"/>
    </row>
    <row r="5" spans="1:13" ht="18.75">
      <c r="A5" s="46" t="s">
        <v>49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3" ht="117.75" customHeight="1">
      <c r="A6" s="5">
        <v>1</v>
      </c>
      <c r="B6" s="6" t="s">
        <v>15</v>
      </c>
      <c r="C6" s="7" t="s">
        <v>16</v>
      </c>
      <c r="D6" s="7" t="s">
        <v>17</v>
      </c>
      <c r="E6" s="8">
        <v>301.476</v>
      </c>
      <c r="F6" s="8">
        <v>64.313999999999993</v>
      </c>
      <c r="G6" s="8">
        <v>0</v>
      </c>
      <c r="H6" s="8">
        <v>60.454999999999998</v>
      </c>
      <c r="I6" s="8">
        <v>3.859</v>
      </c>
      <c r="J6" s="9"/>
      <c r="K6" s="5">
        <v>2017</v>
      </c>
    </row>
    <row r="7" spans="1:13" ht="106.5" customHeight="1">
      <c r="A7" s="5">
        <v>2</v>
      </c>
      <c r="B7" s="6" t="s">
        <v>18</v>
      </c>
      <c r="C7" s="7" t="s">
        <v>19</v>
      </c>
      <c r="D7" s="7" t="s">
        <v>20</v>
      </c>
      <c r="E7" s="8">
        <v>308.89999999999998</v>
      </c>
      <c r="F7" s="8">
        <v>149.131</v>
      </c>
      <c r="G7" s="8">
        <v>0</v>
      </c>
      <c r="H7" s="8">
        <v>140.18299999999999</v>
      </c>
      <c r="I7" s="8">
        <v>8.9480000000000004</v>
      </c>
      <c r="J7" s="9"/>
      <c r="K7" s="5">
        <v>2018</v>
      </c>
    </row>
    <row r="8" spans="1:13" ht="18.75">
      <c r="A8" s="5"/>
      <c r="B8" s="52" t="s">
        <v>21</v>
      </c>
      <c r="C8" s="10"/>
      <c r="D8" s="53"/>
      <c r="E8" s="13">
        <f>E6+E7</f>
        <v>610.37599999999998</v>
      </c>
      <c r="F8" s="13">
        <f>F6+F7</f>
        <v>213.44499999999999</v>
      </c>
      <c r="G8" s="12">
        <v>0</v>
      </c>
      <c r="H8" s="13">
        <f>H6+H7</f>
        <v>200.63799999999998</v>
      </c>
      <c r="I8" s="13">
        <f>I6+I7</f>
        <v>12.807</v>
      </c>
      <c r="J8" s="10"/>
      <c r="K8" s="5"/>
    </row>
    <row r="9" spans="1:13" ht="23.65" customHeight="1">
      <c r="A9" s="47" t="s">
        <v>50</v>
      </c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3" ht="151.5" customHeight="1">
      <c r="A10" s="5">
        <v>1</v>
      </c>
      <c r="B10" s="14" t="s">
        <v>22</v>
      </c>
      <c r="C10" s="7" t="s">
        <v>23</v>
      </c>
      <c r="D10" s="15" t="s">
        <v>24</v>
      </c>
      <c r="E10" s="16">
        <v>55.404000000000003</v>
      </c>
      <c r="F10" s="16">
        <v>5.7774999999999999</v>
      </c>
      <c r="G10" s="17">
        <v>0</v>
      </c>
      <c r="H10" s="17">
        <v>5.6677</v>
      </c>
      <c r="I10" s="17">
        <v>0.10979999999999999</v>
      </c>
      <c r="J10" s="9"/>
      <c r="K10" s="5">
        <v>2017</v>
      </c>
    </row>
    <row r="11" spans="1:13" ht="93.75" customHeight="1">
      <c r="A11" s="5">
        <v>2</v>
      </c>
      <c r="B11" s="14" t="s">
        <v>25</v>
      </c>
      <c r="C11" s="7" t="s">
        <v>23</v>
      </c>
      <c r="D11" s="15" t="s">
        <v>24</v>
      </c>
      <c r="E11" s="16">
        <v>55.404000000000003</v>
      </c>
      <c r="F11" s="16">
        <v>6.3579999999999997</v>
      </c>
      <c r="G11" s="17">
        <v>0</v>
      </c>
      <c r="H11" s="17">
        <v>6.2370000000000001</v>
      </c>
      <c r="I11" s="16">
        <v>0.1208</v>
      </c>
      <c r="J11" s="18"/>
      <c r="K11" s="5">
        <v>2017</v>
      </c>
    </row>
    <row r="12" spans="1:13" ht="18.75">
      <c r="A12" s="5"/>
      <c r="B12" s="19" t="s">
        <v>26</v>
      </c>
      <c r="C12" s="10"/>
      <c r="D12" s="20"/>
      <c r="E12" s="11">
        <f>+E11+E10</f>
        <v>110.80800000000001</v>
      </c>
      <c r="F12" s="11">
        <f>+F11+F10</f>
        <v>12.1355</v>
      </c>
      <c r="G12" s="11">
        <f>+G11+G10</f>
        <v>0</v>
      </c>
      <c r="H12" s="11">
        <f>H10+H11</f>
        <v>11.9047</v>
      </c>
      <c r="I12" s="11">
        <f>+I11+I10</f>
        <v>0.2306</v>
      </c>
      <c r="J12" s="10"/>
      <c r="K12" s="5"/>
    </row>
    <row r="13" spans="1:13" ht="15" customHeight="1">
      <c r="A13" s="47" t="s">
        <v>51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3" ht="53.45" customHeight="1">
      <c r="A14" s="5" t="s">
        <v>27</v>
      </c>
      <c r="B14" s="21" t="s">
        <v>28</v>
      </c>
      <c r="C14" s="21" t="s">
        <v>29</v>
      </c>
      <c r="D14" s="7" t="s">
        <v>30</v>
      </c>
      <c r="E14" s="17">
        <v>108.624</v>
      </c>
      <c r="F14" s="17">
        <v>0</v>
      </c>
      <c r="G14" s="8">
        <v>0</v>
      </c>
      <c r="H14" s="8">
        <v>0</v>
      </c>
      <c r="I14" s="8">
        <v>0</v>
      </c>
      <c r="J14" s="22"/>
      <c r="K14" s="5"/>
    </row>
    <row r="15" spans="1:13" ht="18" customHeight="1">
      <c r="A15" s="5"/>
      <c r="B15" s="23" t="s">
        <v>21</v>
      </c>
      <c r="C15" s="21"/>
      <c r="D15" s="9"/>
      <c r="E15" s="24">
        <f>E14</f>
        <v>108.624</v>
      </c>
      <c r="F15" s="24">
        <f>F14</f>
        <v>0</v>
      </c>
      <c r="G15" s="24">
        <f>G14</f>
        <v>0</v>
      </c>
      <c r="H15" s="24">
        <v>0</v>
      </c>
      <c r="I15" s="24">
        <v>0</v>
      </c>
      <c r="J15" s="25"/>
      <c r="K15" s="5"/>
    </row>
    <row r="16" spans="1:13" ht="18" customHeight="1">
      <c r="A16" s="47" t="s">
        <v>52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ht="99.75" customHeight="1">
      <c r="A17" s="5" t="s">
        <v>31</v>
      </c>
      <c r="B17" s="21" t="s">
        <v>32</v>
      </c>
      <c r="C17" s="21" t="s">
        <v>33</v>
      </c>
      <c r="D17" s="26" t="s">
        <v>34</v>
      </c>
      <c r="E17" s="8">
        <v>207.06200000000001</v>
      </c>
      <c r="F17" s="8">
        <v>75.766999999999996</v>
      </c>
      <c r="G17" s="8">
        <v>0</v>
      </c>
      <c r="H17" s="8">
        <v>67.751000000000005</v>
      </c>
      <c r="I17" s="8">
        <v>8.016</v>
      </c>
      <c r="J17" s="17"/>
      <c r="K17" s="5">
        <v>2017</v>
      </c>
    </row>
    <row r="18" spans="1:11" ht="101.25" customHeight="1">
      <c r="A18" s="5" t="s">
        <v>35</v>
      </c>
      <c r="B18" s="21" t="s">
        <v>36</v>
      </c>
      <c r="C18" s="21" t="s">
        <v>33</v>
      </c>
      <c r="D18" s="26" t="s">
        <v>37</v>
      </c>
      <c r="E18" s="8">
        <v>135.41399999999999</v>
      </c>
      <c r="F18" s="8">
        <v>22.007000000000001</v>
      </c>
      <c r="G18" s="8">
        <v>0</v>
      </c>
      <c r="H18" s="8">
        <v>20</v>
      </c>
      <c r="I18" s="8">
        <v>2.0070000000000001</v>
      </c>
      <c r="J18" s="17"/>
      <c r="K18" s="5">
        <v>2017</v>
      </c>
    </row>
    <row r="19" spans="1:11" ht="97.5" customHeight="1">
      <c r="A19" s="27" t="s">
        <v>38</v>
      </c>
      <c r="B19" s="15" t="s">
        <v>39</v>
      </c>
      <c r="C19" s="15" t="s">
        <v>16</v>
      </c>
      <c r="D19" s="26" t="s">
        <v>40</v>
      </c>
      <c r="E19" s="28">
        <v>141.36500000000001</v>
      </c>
      <c r="F19" s="28">
        <v>38.197000000000003</v>
      </c>
      <c r="G19" s="28">
        <v>0</v>
      </c>
      <c r="H19" s="28">
        <v>35.363</v>
      </c>
      <c r="I19" s="28">
        <v>2.8340000000000001</v>
      </c>
      <c r="J19" s="29"/>
      <c r="K19" s="5">
        <v>2017</v>
      </c>
    </row>
    <row r="20" spans="1:11" ht="21.2" customHeight="1">
      <c r="A20" s="27"/>
      <c r="B20" s="30" t="s">
        <v>21</v>
      </c>
      <c r="C20" s="15"/>
      <c r="D20" s="31"/>
      <c r="E20" s="32">
        <f>E17+E18+E19</f>
        <v>483.84100000000001</v>
      </c>
      <c r="F20" s="32">
        <f>F17+F18+F19</f>
        <v>135.971</v>
      </c>
      <c r="G20" s="32">
        <v>0</v>
      </c>
      <c r="H20" s="32">
        <f>H17+H18+H19</f>
        <v>123.114</v>
      </c>
      <c r="I20" s="32">
        <f>I17+I18+I19</f>
        <v>12.856999999999999</v>
      </c>
      <c r="J20" s="33"/>
      <c r="K20" s="31"/>
    </row>
    <row r="21" spans="1:11" ht="18" customHeight="1">
      <c r="A21" s="27"/>
      <c r="B21" s="48" t="s">
        <v>53</v>
      </c>
      <c r="C21" s="48"/>
      <c r="D21" s="48"/>
      <c r="E21" s="48"/>
      <c r="F21" s="48"/>
      <c r="G21" s="48"/>
      <c r="H21" s="48"/>
      <c r="I21" s="48"/>
      <c r="J21" s="48"/>
      <c r="K21" s="48"/>
    </row>
    <row r="22" spans="1:11" ht="147" customHeight="1">
      <c r="A22" s="27" t="s">
        <v>41</v>
      </c>
      <c r="B22" s="34" t="s">
        <v>42</v>
      </c>
      <c r="C22" s="34" t="s">
        <v>19</v>
      </c>
      <c r="D22" s="35" t="s">
        <v>43</v>
      </c>
      <c r="E22" s="36">
        <v>69.900000000000006</v>
      </c>
      <c r="F22" s="36">
        <v>33.055999999999997</v>
      </c>
      <c r="G22" s="37">
        <v>0</v>
      </c>
      <c r="H22" s="37">
        <v>31.071999999999999</v>
      </c>
      <c r="I22" s="37">
        <v>1.984</v>
      </c>
      <c r="J22" s="37">
        <v>0</v>
      </c>
      <c r="K22" s="44">
        <v>2017</v>
      </c>
    </row>
    <row r="23" spans="1:11" ht="118.5" customHeight="1">
      <c r="A23" s="27" t="s">
        <v>44</v>
      </c>
      <c r="B23" s="34" t="s">
        <v>45</v>
      </c>
      <c r="C23" s="42" t="s">
        <v>46</v>
      </c>
      <c r="D23" s="35"/>
      <c r="E23" s="36">
        <v>26.462</v>
      </c>
      <c r="F23" s="36">
        <v>26.462</v>
      </c>
      <c r="G23" s="37">
        <v>0</v>
      </c>
      <c r="H23" s="37">
        <v>24.873999999999999</v>
      </c>
      <c r="I23" s="37">
        <v>1.5876999999999999</v>
      </c>
      <c r="J23" s="37">
        <v>0</v>
      </c>
      <c r="K23" s="43">
        <v>2017</v>
      </c>
    </row>
    <row r="24" spans="1:11" ht="18" customHeight="1">
      <c r="A24" s="38"/>
      <c r="B24" s="38" t="s">
        <v>21</v>
      </c>
      <c r="C24" s="38"/>
      <c r="D24" s="38"/>
      <c r="E24" s="32">
        <f>E22+E23</f>
        <v>96.362000000000009</v>
      </c>
      <c r="F24" s="32">
        <f>F22+F23</f>
        <v>59.518000000000001</v>
      </c>
      <c r="G24" s="32">
        <f>G22</f>
        <v>0</v>
      </c>
      <c r="H24" s="32">
        <f>H22+H23</f>
        <v>55.945999999999998</v>
      </c>
      <c r="I24" s="32">
        <f>I22+I23</f>
        <v>3.5716999999999999</v>
      </c>
      <c r="J24" s="38"/>
      <c r="K24" s="39"/>
    </row>
    <row r="25" spans="1:11" ht="18.75">
      <c r="A25" s="40"/>
      <c r="B25" s="40" t="s">
        <v>47</v>
      </c>
      <c r="C25" s="40"/>
      <c r="D25" s="40"/>
      <c r="E25" s="41">
        <f>E8+E12+E15+E20+E24</f>
        <v>1410.011</v>
      </c>
      <c r="F25" s="41">
        <f>F8+F12+F20+F24</f>
        <v>421.06950000000006</v>
      </c>
      <c r="G25" s="41">
        <f>G8+G11+G15++G20+G24</f>
        <v>0</v>
      </c>
      <c r="H25" s="41">
        <f>H8+H12+H15+H20+H24</f>
        <v>391.60270000000003</v>
      </c>
      <c r="I25" s="41">
        <f>I8+I12+I15+I20+I24</f>
        <v>29.4663</v>
      </c>
      <c r="J25" s="40"/>
      <c r="K25" s="40"/>
    </row>
    <row r="26" spans="1:11" ht="18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ht="18.75">
      <c r="B28" s="45" t="s">
        <v>48</v>
      </c>
      <c r="C28" s="45"/>
      <c r="D28" s="45"/>
      <c r="E28" s="45"/>
      <c r="F28" s="45"/>
      <c r="G28" s="45"/>
      <c r="H28" s="45"/>
      <c r="I28" s="45"/>
      <c r="J28" s="45"/>
      <c r="K28" s="45"/>
    </row>
  </sheetData>
  <mergeCells count="17">
    <mergeCell ref="A1:K1"/>
    <mergeCell ref="D2:G2"/>
    <mergeCell ref="A3:A4"/>
    <mergeCell ref="B3:B4"/>
    <mergeCell ref="C3:C4"/>
    <mergeCell ref="D3:D4"/>
    <mergeCell ref="E3:E4"/>
    <mergeCell ref="F3:F4"/>
    <mergeCell ref="G3:I3"/>
    <mergeCell ref="J3:J4"/>
    <mergeCell ref="K3:K4"/>
    <mergeCell ref="B28:K28"/>
    <mergeCell ref="A5:K5"/>
    <mergeCell ref="A9:K9"/>
    <mergeCell ref="A13:K13"/>
    <mergeCell ref="A16:K16"/>
    <mergeCell ref="B21:K21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9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9"/>
  <sheetViews>
    <sheetView zoomScale="59" zoomScaleNormal="59" workbookViewId="0">
      <selection activeCell="A2" sqref="A2"/>
    </sheetView>
  </sheetViews>
  <sheetFormatPr defaultRowHeight="15"/>
  <cols>
    <col min="1" max="1" width="16"/>
    <col min="2" max="1025" width="8.5703125"/>
  </cols>
  <sheetData>
    <row r="2" ht="28.5" customHeight="1"/>
    <row r="8" ht="35.25" customHeight="1"/>
    <row r="9" ht="21" customHeight="1"/>
    <row r="10" ht="23.25" customHeight="1"/>
    <row r="11" ht="22.5" customHeight="1"/>
    <row r="12" ht="25.5" customHeight="1"/>
    <row r="19" ht="32.25" customHeight="1"/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9" zoomScaleNormal="59" workbookViewId="0"/>
  </sheetViews>
  <sheetFormatPr defaultRowHeight="1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14876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МСУ, к.513</dc:creator>
  <dc:description/>
  <cp:lastModifiedBy>g_rubanova</cp:lastModifiedBy>
  <cp:revision>29</cp:revision>
  <cp:lastPrinted>2017-03-27T12:20:06Z</cp:lastPrinted>
  <dcterms:created xsi:type="dcterms:W3CDTF">2013-02-27T08:39:46Z</dcterms:created>
  <dcterms:modified xsi:type="dcterms:W3CDTF">2017-03-27T12:23:26Z</dcterms:modified>
  <dc:language>ru-RU</dc:language>
</cp:coreProperties>
</file>